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05" windowWidth="20520" windowHeight="9585"/>
  </bookViews>
  <sheets>
    <sheet name="公示" sheetId="19" r:id="rId1"/>
    <sheet name="Sheet1" sheetId="20" r:id="rId2"/>
  </sheets>
  <calcPr calcId="144525"/>
</workbook>
</file>

<file path=xl/calcChain.xml><?xml version="1.0" encoding="utf-8"?>
<calcChain xmlns="http://schemas.openxmlformats.org/spreadsheetml/2006/main">
  <c r="B5" i="19" l="1"/>
  <c r="F20" i="19" l="1"/>
  <c r="F19" i="19"/>
  <c r="F18" i="19"/>
  <c r="F17" i="19"/>
  <c r="F16" i="19"/>
  <c r="F15" i="19"/>
  <c r="F14" i="19"/>
  <c r="F13" i="19"/>
  <c r="F12" i="19"/>
  <c r="F11" i="19"/>
  <c r="F10" i="19"/>
  <c r="F9" i="19"/>
  <c r="F8" i="19"/>
  <c r="F7" i="19"/>
  <c r="F6" i="19"/>
  <c r="F5" i="19"/>
  <c r="C16" i="19"/>
  <c r="C15" i="19"/>
  <c r="C12" i="19"/>
  <c r="C11" i="19"/>
  <c r="C9" i="19"/>
  <c r="B20" i="19"/>
  <c r="B19" i="19"/>
  <c r="B18" i="19"/>
  <c r="B17" i="19"/>
  <c r="B16" i="19"/>
  <c r="B15" i="19"/>
  <c r="B14" i="19"/>
  <c r="B13" i="19"/>
  <c r="B12" i="19"/>
  <c r="B11" i="19"/>
  <c r="B10" i="19"/>
  <c r="B9" i="19"/>
  <c r="B8" i="19"/>
  <c r="B7" i="19"/>
  <c r="B6" i="19"/>
  <c r="B4" i="19"/>
</calcChain>
</file>

<file path=xl/sharedStrings.xml><?xml version="1.0" encoding="utf-8"?>
<sst xmlns="http://schemas.openxmlformats.org/spreadsheetml/2006/main" count="71" uniqueCount="49">
  <si>
    <t>报考岗位</t>
  </si>
  <si>
    <t>姓名</t>
  </si>
  <si>
    <t>准考证号</t>
  </si>
  <si>
    <t>序号</t>
    <phoneticPr fontId="18" type="noConversion"/>
  </si>
  <si>
    <t>排名</t>
    <phoneticPr fontId="18" type="noConversion"/>
  </si>
  <si>
    <t>面试成绩</t>
    <phoneticPr fontId="18" type="noConversion"/>
  </si>
  <si>
    <t>总成绩</t>
    <phoneticPr fontId="18" type="noConversion"/>
  </si>
  <si>
    <t>笔试  成绩</t>
    <phoneticPr fontId="18" type="noConversion"/>
  </si>
  <si>
    <t xml:space="preserve">免 </t>
    <phoneticPr fontId="18" type="noConversion"/>
  </si>
  <si>
    <t>原工作（学习）单位</t>
    <phoneticPr fontId="18" type="noConversion"/>
  </si>
  <si>
    <t>黑龙江中医药大学</t>
  </si>
  <si>
    <t>南通大学</t>
  </si>
  <si>
    <t>南通大学杏林学院</t>
  </si>
  <si>
    <t>南京医科大学康达学院</t>
  </si>
  <si>
    <t>扬州大学</t>
  </si>
  <si>
    <t>无锡太湖学院</t>
  </si>
  <si>
    <t>报考岗位代码</t>
    <phoneticPr fontId="18" type="noConversion"/>
  </si>
  <si>
    <t>05</t>
    <phoneticPr fontId="18" type="noConversion"/>
  </si>
  <si>
    <t>22</t>
    <phoneticPr fontId="18" type="noConversion"/>
  </si>
  <si>
    <t>25</t>
    <phoneticPr fontId="18" type="noConversion"/>
  </si>
  <si>
    <t>26</t>
    <phoneticPr fontId="18" type="noConversion"/>
  </si>
  <si>
    <t>29</t>
    <phoneticPr fontId="18" type="noConversion"/>
  </si>
  <si>
    <t>32</t>
    <phoneticPr fontId="18" type="noConversion"/>
  </si>
  <si>
    <t>33</t>
    <phoneticPr fontId="18" type="noConversion"/>
  </si>
  <si>
    <t>34</t>
    <phoneticPr fontId="18" type="noConversion"/>
  </si>
  <si>
    <t>38</t>
    <phoneticPr fontId="18" type="noConversion"/>
  </si>
  <si>
    <t>40</t>
    <phoneticPr fontId="18" type="noConversion"/>
  </si>
  <si>
    <t>41</t>
    <phoneticPr fontId="18" type="noConversion"/>
  </si>
  <si>
    <t>二级医师</t>
    <phoneticPr fontId="18" type="noConversion"/>
  </si>
  <si>
    <t>二级技师</t>
    <phoneticPr fontId="18" type="noConversion"/>
  </si>
  <si>
    <t>医士</t>
    <phoneticPr fontId="18" type="noConversion"/>
  </si>
  <si>
    <t>技士</t>
    <phoneticPr fontId="18" type="noConversion"/>
  </si>
  <si>
    <t>二级护师</t>
    <phoneticPr fontId="18" type="noConversion"/>
  </si>
  <si>
    <t>拟聘用单位</t>
    <phoneticPr fontId="18" type="noConversion"/>
  </si>
  <si>
    <t>南通市海门区妇幼保健计划生育服务中心（编外人员）</t>
    <phoneticPr fontId="18" type="noConversion"/>
  </si>
  <si>
    <t>南通市海门区中医院（编外人员）</t>
    <phoneticPr fontId="18" type="noConversion"/>
  </si>
  <si>
    <t>南通市海门区人民医院（编外人员）</t>
    <phoneticPr fontId="18" type="noConversion"/>
  </si>
  <si>
    <t>南通市海门区人民医院</t>
    <phoneticPr fontId="18" type="noConversion"/>
  </si>
  <si>
    <t>南通市海门区余东镇中心卫生院</t>
    <phoneticPr fontId="18" type="noConversion"/>
  </si>
  <si>
    <t>南通市海门区海门港新区（包场镇）中心卫生院</t>
    <phoneticPr fontId="18" type="noConversion"/>
  </si>
  <si>
    <t>南通市海门区悦来镇卫生院</t>
    <phoneticPr fontId="18" type="noConversion"/>
  </si>
  <si>
    <t>南通市海门区悦来镇卫生院1人；                      南通市海门区正余镇卫生院1人；                         南通市海门区海门港新区（包场镇）卫生院1人。</t>
    <phoneticPr fontId="18" type="noConversion"/>
  </si>
  <si>
    <t>南通市海门区正余镇卫生院1人；                                 南通市海门区海门港新区（包场镇）卫生院1人。</t>
    <phoneticPr fontId="18" type="noConversion"/>
  </si>
  <si>
    <t>南通市海门区正余镇卫生院1人 ；                                    南通市海门区海门港新区（包场镇）卫生院1人。</t>
    <phoneticPr fontId="18" type="noConversion"/>
  </si>
  <si>
    <t>南通市海门区疾病预防控制中心</t>
    <phoneticPr fontId="18" type="noConversion"/>
  </si>
  <si>
    <t>2020年秋季南通市海门区医疗卫生单位公开招聘工作人员拟聘用人员名单</t>
    <phoneticPr fontId="18" type="noConversion"/>
  </si>
  <si>
    <t>附件：</t>
    <phoneticPr fontId="18" type="noConversion"/>
  </si>
  <si>
    <t>南通市海门区正余镇卫生院（编外人员）</t>
    <phoneticPr fontId="18" type="noConversion"/>
  </si>
  <si>
    <t>南通市海门区滨江街道第一社区卫生服务中心（编外人员）</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</si>
</sst>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2" x14ac:knownFonts="1">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sz val="10"/>
      <color theme="1"/>
      <name val="宋体"/>
      <family val="2"/>
      <charset val="134"/>
      <scheme val="minor"/>
    </font>
    <font>
      <sz val="10"/>
      <color theme="1"/>
      <name val="宋体"/>
      <family val="3"/>
      <charset val="134"/>
      <scheme val="minor"/>
    </font>
    <font>
      <sz val="16"/>
      <color theme="1"/>
      <name val="方正小标宋简体"/>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3">
    <xf numFmtId="0" fontId="0" fillId="0" borderId="0" xfId="0">
      <alignment vertical="center"/>
    </xf>
    <xf numFmtId="0" fontId="0" fillId="0" borderId="0" xfId="0" applyBorder="1">
      <alignment vertical="center"/>
    </xf>
    <xf numFmtId="49" fontId="0" fillId="0" borderId="0" xfId="0" applyNumberFormat="1">
      <alignment vertical="center"/>
    </xf>
    <xf numFmtId="176" fontId="0" fillId="0" borderId="0" xfId="0" applyNumberFormat="1">
      <alignment vertical="center"/>
    </xf>
    <xf numFmtId="0" fontId="0" fillId="33" borderId="0" xfId="0" applyFill="1">
      <alignment vertical="center"/>
    </xf>
    <xf numFmtId="0" fontId="19"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center" vertical="center" wrapText="1"/>
    </xf>
    <xf numFmtId="176" fontId="20" fillId="0" borderId="10" xfId="0" applyNumberFormat="1" applyFont="1" applyFill="1" applyBorder="1" applyAlignment="1">
      <alignment horizontal="center" vertical="center" wrapText="1"/>
    </xf>
    <xf numFmtId="176" fontId="20" fillId="0" borderId="10" xfId="0" applyNumberFormat="1" applyFont="1" applyBorder="1" applyAlignment="1">
      <alignment horizontal="center" vertical="center" wrapText="1"/>
    </xf>
    <xf numFmtId="0" fontId="20" fillId="33" borderId="10" xfId="0" applyFont="1" applyFill="1" applyBorder="1" applyAlignment="1">
      <alignment horizontal="center" vertical="center" wrapText="1"/>
    </xf>
    <xf numFmtId="176" fontId="20" fillId="33" borderId="10" xfId="0" applyNumberFormat="1" applyFont="1" applyFill="1" applyBorder="1" applyAlignment="1">
      <alignment horizontal="center" vertical="center" wrapText="1"/>
    </xf>
    <xf numFmtId="49" fontId="20" fillId="0" borderId="10" xfId="0" applyNumberFormat="1" applyFont="1" applyBorder="1" applyAlignment="1">
      <alignment horizontal="center" vertical="center" wrapText="1"/>
    </xf>
    <xf numFmtId="49" fontId="20" fillId="33" borderId="10" xfId="0" applyNumberFormat="1" applyFont="1" applyFill="1" applyBorder="1" applyAlignment="1">
      <alignment horizontal="center" vertical="center" wrapText="1"/>
    </xf>
    <xf numFmtId="0" fontId="20" fillId="0" borderId="10" xfId="0" applyFont="1" applyBorder="1" applyAlignment="1">
      <alignment horizontal="left" vertical="center" wrapText="1"/>
    </xf>
    <xf numFmtId="0" fontId="20" fillId="0" borderId="10" xfId="0" applyFont="1" applyFill="1" applyBorder="1" applyAlignment="1">
      <alignment horizontal="left" vertical="center" wrapText="1"/>
    </xf>
    <xf numFmtId="0" fontId="0" fillId="0" borderId="0" xfId="0" applyAlignment="1">
      <alignment horizontal="left" vertical="center"/>
    </xf>
    <xf numFmtId="0" fontId="20" fillId="33" borderId="13" xfId="0" applyFont="1" applyFill="1" applyBorder="1" applyAlignment="1">
      <alignment horizontal="left" vertical="center" wrapText="1"/>
    </xf>
    <xf numFmtId="0" fontId="20" fillId="33" borderId="14" xfId="0" applyFont="1" applyFill="1" applyBorder="1" applyAlignment="1">
      <alignment horizontal="left" vertical="center" wrapText="1"/>
    </xf>
    <xf numFmtId="0" fontId="21" fillId="0" borderId="11" xfId="0" applyFont="1" applyBorder="1" applyAlignment="1">
      <alignment horizontal="center" vertical="center"/>
    </xf>
    <xf numFmtId="0" fontId="20" fillId="0" borderId="1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4" xfId="0" applyFont="1" applyFill="1" applyBorder="1" applyAlignment="1">
      <alignment horizontal="left" vertical="center" wrapText="1"/>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workbookViewId="0">
      <selection activeCell="C5" sqref="C5"/>
    </sheetView>
  </sheetViews>
  <sheetFormatPr defaultRowHeight="13.5" x14ac:dyDescent="0.15"/>
  <cols>
    <col min="1" max="1" width="3.625" customWidth="1"/>
    <col min="2" max="2" width="6.375" customWidth="1"/>
    <col min="3" max="3" width="44.375" customWidth="1"/>
    <col min="4" max="4" width="9" customWidth="1"/>
    <col min="5" max="5" width="5.875" style="2" customWidth="1"/>
    <col min="6" max="6" width="9.75" customWidth="1"/>
    <col min="7" max="7" width="5.625" customWidth="1"/>
    <col min="8" max="8" width="7.5" style="3" customWidth="1"/>
    <col min="9" max="9" width="7.625" style="3" customWidth="1"/>
    <col min="10" max="10" width="4.5" customWidth="1"/>
    <col min="11" max="11" width="28.375" customWidth="1"/>
  </cols>
  <sheetData>
    <row r="1" spans="1:11" x14ac:dyDescent="0.15">
      <c r="A1" s="16" t="s">
        <v>46</v>
      </c>
      <c r="B1" s="16"/>
    </row>
    <row r="2" spans="1:11" ht="24" customHeight="1" x14ac:dyDescent="0.15">
      <c r="A2" s="19" t="s">
        <v>45</v>
      </c>
      <c r="B2" s="19"/>
      <c r="C2" s="19"/>
      <c r="D2" s="19"/>
      <c r="E2" s="19"/>
      <c r="F2" s="19"/>
      <c r="G2" s="19"/>
      <c r="H2" s="19"/>
      <c r="I2" s="19"/>
      <c r="J2" s="19"/>
      <c r="K2" s="19"/>
    </row>
    <row r="3" spans="1:11" ht="30" customHeight="1" x14ac:dyDescent="0.15">
      <c r="A3" s="5" t="s">
        <v>3</v>
      </c>
      <c r="B3" s="6" t="s">
        <v>1</v>
      </c>
      <c r="C3" s="6" t="s">
        <v>9</v>
      </c>
      <c r="D3" s="6" t="s">
        <v>0</v>
      </c>
      <c r="E3" s="12" t="s">
        <v>16</v>
      </c>
      <c r="F3" s="6" t="s">
        <v>2</v>
      </c>
      <c r="G3" s="7" t="s">
        <v>7</v>
      </c>
      <c r="H3" s="8" t="s">
        <v>5</v>
      </c>
      <c r="I3" s="8" t="s">
        <v>6</v>
      </c>
      <c r="J3" s="6" t="s">
        <v>4</v>
      </c>
      <c r="K3" s="6" t="s">
        <v>33</v>
      </c>
    </row>
    <row r="4" spans="1:11" ht="30" customHeight="1" x14ac:dyDescent="0.15">
      <c r="A4" s="6">
        <v>1</v>
      </c>
      <c r="B4" s="6" t="str">
        <f>"李慧玲"</f>
        <v>李慧玲</v>
      </c>
      <c r="C4" s="6" t="s">
        <v>10</v>
      </c>
      <c r="D4" s="6" t="s">
        <v>28</v>
      </c>
      <c r="E4" s="12" t="s">
        <v>17</v>
      </c>
      <c r="F4" s="6">
        <v>202005002</v>
      </c>
      <c r="G4" s="6" t="s">
        <v>8</v>
      </c>
      <c r="H4" s="9">
        <v>76.34</v>
      </c>
      <c r="I4" s="9">
        <v>76.34</v>
      </c>
      <c r="J4" s="6">
        <v>1</v>
      </c>
      <c r="K4" s="14" t="s">
        <v>37</v>
      </c>
    </row>
    <row r="5" spans="1:11" s="1" customFormat="1" ht="30" customHeight="1" x14ac:dyDescent="0.15">
      <c r="A5" s="6">
        <v>2</v>
      </c>
      <c r="B5" s="6" t="str">
        <f>"余波"</f>
        <v>余波</v>
      </c>
      <c r="C5" s="6" t="s">
        <v>11</v>
      </c>
      <c r="D5" s="6" t="s">
        <v>28</v>
      </c>
      <c r="E5" s="12" t="s">
        <v>18</v>
      </c>
      <c r="F5" s="6" t="str">
        <f>"2020220301"</f>
        <v>2020220301</v>
      </c>
      <c r="G5" s="6">
        <v>62</v>
      </c>
      <c r="H5" s="8">
        <v>69.44</v>
      </c>
      <c r="I5" s="8">
        <v>65.72</v>
      </c>
      <c r="J5" s="6">
        <v>1</v>
      </c>
      <c r="K5" s="14" t="s">
        <v>38</v>
      </c>
    </row>
    <row r="6" spans="1:11" s="1" customFormat="1" ht="35.25" customHeight="1" x14ac:dyDescent="0.15">
      <c r="A6" s="6">
        <v>3</v>
      </c>
      <c r="B6" s="6" t="str">
        <f>"沈冬宇"</f>
        <v>沈冬宇</v>
      </c>
      <c r="C6" s="6" t="s">
        <v>12</v>
      </c>
      <c r="D6" s="6" t="s">
        <v>29</v>
      </c>
      <c r="E6" s="12" t="s">
        <v>19</v>
      </c>
      <c r="F6" s="6" t="str">
        <f>"2020250201"</f>
        <v>2020250201</v>
      </c>
      <c r="G6" s="6">
        <v>90</v>
      </c>
      <c r="H6" s="9">
        <v>72.86</v>
      </c>
      <c r="I6" s="8">
        <v>81.430000000000007</v>
      </c>
      <c r="J6" s="7">
        <v>1</v>
      </c>
      <c r="K6" s="15" t="s">
        <v>39</v>
      </c>
    </row>
    <row r="7" spans="1:11" s="1" customFormat="1" ht="37.5" customHeight="1" x14ac:dyDescent="0.15">
      <c r="A7" s="6">
        <v>4</v>
      </c>
      <c r="B7" s="6" t="str">
        <f>"王玲玲"</f>
        <v>王玲玲</v>
      </c>
      <c r="C7" s="6" t="s">
        <v>34</v>
      </c>
      <c r="D7" s="6" t="s">
        <v>29</v>
      </c>
      <c r="E7" s="12" t="s">
        <v>20</v>
      </c>
      <c r="F7" s="6" t="str">
        <f>"2020260202"</f>
        <v>2020260202</v>
      </c>
      <c r="G7" s="6">
        <v>90</v>
      </c>
      <c r="H7" s="8">
        <v>68.58</v>
      </c>
      <c r="I7" s="8">
        <v>79.289999999999992</v>
      </c>
      <c r="J7" s="7">
        <v>1</v>
      </c>
      <c r="K7" s="20" t="s">
        <v>41</v>
      </c>
    </row>
    <row r="8" spans="1:11" s="1" customFormat="1" ht="30" customHeight="1" x14ac:dyDescent="0.15">
      <c r="A8" s="6">
        <v>5</v>
      </c>
      <c r="B8" s="6" t="str">
        <f>"张金燕"</f>
        <v>张金燕</v>
      </c>
      <c r="C8" s="6" t="s">
        <v>47</v>
      </c>
      <c r="D8" s="6" t="s">
        <v>29</v>
      </c>
      <c r="E8" s="12" t="s">
        <v>20</v>
      </c>
      <c r="F8" s="6" t="str">
        <f>"2020260204"</f>
        <v>2020260204</v>
      </c>
      <c r="G8" s="6">
        <v>77</v>
      </c>
      <c r="H8" s="8">
        <v>65.72</v>
      </c>
      <c r="I8" s="8">
        <v>71.36</v>
      </c>
      <c r="J8" s="7">
        <v>2</v>
      </c>
      <c r="K8" s="21"/>
    </row>
    <row r="9" spans="1:11" s="1" customFormat="1" ht="37.5" customHeight="1" x14ac:dyDescent="0.15">
      <c r="A9" s="6">
        <v>6</v>
      </c>
      <c r="B9" s="6" t="str">
        <f>"金明兰"</f>
        <v>金明兰</v>
      </c>
      <c r="C9" s="6" t="str">
        <f>"辽宁省营口开发区海星社区卫生服务中心"</f>
        <v>辽宁省营口开发区海星社区卫生服务中心</v>
      </c>
      <c r="D9" s="6" t="s">
        <v>29</v>
      </c>
      <c r="E9" s="12" t="s">
        <v>20</v>
      </c>
      <c r="F9" s="6" t="str">
        <f>"2020260203"</f>
        <v>2020260203</v>
      </c>
      <c r="G9" s="6">
        <v>62</v>
      </c>
      <c r="H9" s="8">
        <v>69.599999999999994</v>
      </c>
      <c r="I9" s="8">
        <v>65.8</v>
      </c>
      <c r="J9" s="7">
        <v>3</v>
      </c>
      <c r="K9" s="22"/>
    </row>
    <row r="10" spans="1:11" ht="30" customHeight="1" x14ac:dyDescent="0.15">
      <c r="A10" s="6">
        <v>7</v>
      </c>
      <c r="B10" s="6" t="str">
        <f>"邢萌"</f>
        <v>邢萌</v>
      </c>
      <c r="C10" s="6" t="s">
        <v>13</v>
      </c>
      <c r="D10" s="6" t="s">
        <v>29</v>
      </c>
      <c r="E10" s="12" t="s">
        <v>21</v>
      </c>
      <c r="F10" s="6" t="str">
        <f>"2020290205"</f>
        <v>2020290205</v>
      </c>
      <c r="G10" s="6">
        <v>82</v>
      </c>
      <c r="H10" s="8">
        <v>67.599999999999994</v>
      </c>
      <c r="I10" s="8">
        <v>74.8</v>
      </c>
      <c r="J10" s="7">
        <v>1</v>
      </c>
      <c r="K10" s="15" t="s">
        <v>37</v>
      </c>
    </row>
    <row r="11" spans="1:11" ht="30" customHeight="1" x14ac:dyDescent="0.15">
      <c r="A11" s="6">
        <v>8</v>
      </c>
      <c r="B11" s="6" t="str">
        <f>"沈洁羚"</f>
        <v>沈洁羚</v>
      </c>
      <c r="C11" s="6" t="str">
        <f>"启东市第三人民医院"</f>
        <v>启东市第三人民医院</v>
      </c>
      <c r="D11" s="6" t="s">
        <v>29</v>
      </c>
      <c r="E11" s="12" t="s">
        <v>22</v>
      </c>
      <c r="F11" s="6" t="str">
        <f>"2020320112"</f>
        <v>2020320112</v>
      </c>
      <c r="G11" s="6">
        <v>90</v>
      </c>
      <c r="H11" s="8">
        <v>68.959999999999994</v>
      </c>
      <c r="I11" s="8">
        <v>79.47999999999999</v>
      </c>
      <c r="J11" s="7">
        <v>1</v>
      </c>
      <c r="K11" s="20" t="s">
        <v>44</v>
      </c>
    </row>
    <row r="12" spans="1:11" ht="30" customHeight="1" x14ac:dyDescent="0.15">
      <c r="A12" s="6">
        <v>9</v>
      </c>
      <c r="B12" s="6" t="str">
        <f>"陈佳新"</f>
        <v>陈佳新</v>
      </c>
      <c r="C12" s="6" t="str">
        <f>"江苏盛泽医院"</f>
        <v>江苏盛泽医院</v>
      </c>
      <c r="D12" s="6" t="s">
        <v>29</v>
      </c>
      <c r="E12" s="12" t="s">
        <v>22</v>
      </c>
      <c r="F12" s="6" t="str">
        <f>"2020320108"</f>
        <v>2020320108</v>
      </c>
      <c r="G12" s="6">
        <v>86</v>
      </c>
      <c r="H12" s="8">
        <v>71.239999999999995</v>
      </c>
      <c r="I12" s="8">
        <v>78.62</v>
      </c>
      <c r="J12" s="7">
        <v>2</v>
      </c>
      <c r="K12" s="22"/>
    </row>
    <row r="13" spans="1:11" ht="30" customHeight="1" x14ac:dyDescent="0.15">
      <c r="A13" s="6">
        <v>10</v>
      </c>
      <c r="B13" s="6" t="str">
        <f>"张萌"</f>
        <v>张萌</v>
      </c>
      <c r="C13" s="6" t="s">
        <v>12</v>
      </c>
      <c r="D13" s="6" t="s">
        <v>29</v>
      </c>
      <c r="E13" s="12" t="s">
        <v>23</v>
      </c>
      <c r="F13" s="6" t="str">
        <f>"2020330121"</f>
        <v>2020330121</v>
      </c>
      <c r="G13" s="6">
        <v>87</v>
      </c>
      <c r="H13" s="8">
        <v>69.2</v>
      </c>
      <c r="I13" s="8">
        <v>78.099999999999994</v>
      </c>
      <c r="J13" s="7">
        <v>1</v>
      </c>
      <c r="K13" s="20" t="s">
        <v>44</v>
      </c>
    </row>
    <row r="14" spans="1:11" ht="30" customHeight="1" x14ac:dyDescent="0.15">
      <c r="A14" s="6">
        <v>11</v>
      </c>
      <c r="B14" s="6" t="str">
        <f>"顾雅娟"</f>
        <v>顾雅娟</v>
      </c>
      <c r="C14" s="6" t="s">
        <v>14</v>
      </c>
      <c r="D14" s="6" t="s">
        <v>29</v>
      </c>
      <c r="E14" s="12" t="s">
        <v>23</v>
      </c>
      <c r="F14" s="6" t="str">
        <f>"2020330120"</f>
        <v>2020330120</v>
      </c>
      <c r="G14" s="6">
        <v>81</v>
      </c>
      <c r="H14" s="8">
        <v>72.540000000000006</v>
      </c>
      <c r="I14" s="8">
        <v>76.77000000000001</v>
      </c>
      <c r="J14" s="7">
        <v>2</v>
      </c>
      <c r="K14" s="22"/>
    </row>
    <row r="15" spans="1:11" ht="36" customHeight="1" x14ac:dyDescent="0.15">
      <c r="A15" s="6">
        <v>12</v>
      </c>
      <c r="B15" s="6" t="str">
        <f>"王琛"</f>
        <v>王琛</v>
      </c>
      <c r="C15" s="6" t="str">
        <f>"南通市新开街道社区卫生服务中心"</f>
        <v>南通市新开街道社区卫生服务中心</v>
      </c>
      <c r="D15" s="6" t="s">
        <v>28</v>
      </c>
      <c r="E15" s="12" t="s">
        <v>24</v>
      </c>
      <c r="F15" s="6" t="str">
        <f>"2020340221"</f>
        <v>2020340221</v>
      </c>
      <c r="G15" s="6">
        <v>73</v>
      </c>
      <c r="H15" s="8">
        <v>74.88</v>
      </c>
      <c r="I15" s="8">
        <v>73.94</v>
      </c>
      <c r="J15" s="7">
        <v>1</v>
      </c>
      <c r="K15" s="15" t="s">
        <v>44</v>
      </c>
    </row>
    <row r="16" spans="1:11" ht="30" customHeight="1" x14ac:dyDescent="0.15">
      <c r="A16" s="6">
        <v>13</v>
      </c>
      <c r="B16" s="6" t="str">
        <f>"张开"</f>
        <v>张开</v>
      </c>
      <c r="C16" s="6" t="str">
        <f>"赣榆区班庄中心卫生院"</f>
        <v>赣榆区班庄中心卫生院</v>
      </c>
      <c r="D16" s="6" t="s">
        <v>30</v>
      </c>
      <c r="E16" s="12" t="s">
        <v>25</v>
      </c>
      <c r="F16" s="6" t="str">
        <f>"2020380305"</f>
        <v>2020380305</v>
      </c>
      <c r="G16" s="6">
        <v>83</v>
      </c>
      <c r="H16" s="8">
        <v>67.94</v>
      </c>
      <c r="I16" s="8">
        <v>75.47</v>
      </c>
      <c r="J16" s="7">
        <v>1</v>
      </c>
      <c r="K16" s="20" t="s">
        <v>42</v>
      </c>
    </row>
    <row r="17" spans="1:11" ht="36.75" customHeight="1" x14ac:dyDescent="0.15">
      <c r="A17" s="6">
        <v>14</v>
      </c>
      <c r="B17" s="6" t="str">
        <f>"张煜鹏"</f>
        <v>张煜鹏</v>
      </c>
      <c r="C17" s="6" t="s">
        <v>48</v>
      </c>
      <c r="D17" s="6" t="s">
        <v>30</v>
      </c>
      <c r="E17" s="12" t="s">
        <v>25</v>
      </c>
      <c r="F17" s="6" t="str">
        <f>"2020380308"</f>
        <v>2020380308</v>
      </c>
      <c r="G17" s="6">
        <v>67</v>
      </c>
      <c r="H17" s="8">
        <v>70.22</v>
      </c>
      <c r="I17" s="8">
        <v>68.61</v>
      </c>
      <c r="J17" s="7">
        <v>2</v>
      </c>
      <c r="K17" s="22"/>
    </row>
    <row r="18" spans="1:11" s="4" customFormat="1" ht="30" customHeight="1" x14ac:dyDescent="0.15">
      <c r="A18" s="6">
        <v>15</v>
      </c>
      <c r="B18" s="10" t="str">
        <f>"张家熙"</f>
        <v>张家熙</v>
      </c>
      <c r="C18" s="10" t="s">
        <v>35</v>
      </c>
      <c r="D18" s="10" t="s">
        <v>31</v>
      </c>
      <c r="E18" s="13" t="s">
        <v>26</v>
      </c>
      <c r="F18" s="10" t="str">
        <f>"2020400208"</f>
        <v>2020400208</v>
      </c>
      <c r="G18" s="10">
        <v>81</v>
      </c>
      <c r="H18" s="11">
        <v>67.459999999999994</v>
      </c>
      <c r="I18" s="8">
        <v>74.22999999999999</v>
      </c>
      <c r="J18" s="10">
        <v>1</v>
      </c>
      <c r="K18" s="17" t="s">
        <v>43</v>
      </c>
    </row>
    <row r="19" spans="1:11" ht="30" customHeight="1" x14ac:dyDescent="0.15">
      <c r="A19" s="6">
        <v>16</v>
      </c>
      <c r="B19" s="6" t="str">
        <f>"徐浴婷"</f>
        <v>徐浴婷</v>
      </c>
      <c r="C19" s="6" t="s">
        <v>36</v>
      </c>
      <c r="D19" s="6" t="s">
        <v>31</v>
      </c>
      <c r="E19" s="12" t="s">
        <v>26</v>
      </c>
      <c r="F19" s="6" t="str">
        <f>"2020400213"</f>
        <v>2020400213</v>
      </c>
      <c r="G19" s="6">
        <v>76</v>
      </c>
      <c r="H19" s="8">
        <v>66.62</v>
      </c>
      <c r="I19" s="8">
        <v>71.31</v>
      </c>
      <c r="J19" s="7">
        <v>2</v>
      </c>
      <c r="K19" s="18"/>
    </row>
    <row r="20" spans="1:11" ht="30" customHeight="1" x14ac:dyDescent="0.15">
      <c r="A20" s="6">
        <v>17</v>
      </c>
      <c r="B20" s="6" t="str">
        <f>"陈佳丽"</f>
        <v>陈佳丽</v>
      </c>
      <c r="C20" s="6" t="s">
        <v>15</v>
      </c>
      <c r="D20" s="6" t="s">
        <v>32</v>
      </c>
      <c r="E20" s="12" t="s">
        <v>27</v>
      </c>
      <c r="F20" s="6" t="str">
        <f>"2020410128"</f>
        <v>2020410128</v>
      </c>
      <c r="G20" s="6">
        <v>80</v>
      </c>
      <c r="H20" s="8">
        <v>68.52</v>
      </c>
      <c r="I20" s="8">
        <v>74.259999999999991</v>
      </c>
      <c r="J20" s="7">
        <v>1</v>
      </c>
      <c r="K20" s="15" t="s">
        <v>40</v>
      </c>
    </row>
  </sheetData>
  <mergeCells count="7">
    <mergeCell ref="A1:B1"/>
    <mergeCell ref="K18:K19"/>
    <mergeCell ref="A2:K2"/>
    <mergeCell ref="K7:K9"/>
    <mergeCell ref="K11:K12"/>
    <mergeCell ref="K13:K14"/>
    <mergeCell ref="K16:K17"/>
  </mergeCells>
  <phoneticPr fontId="18" type="noConversion"/>
  <pageMargins left="0.21" right="0.18" top="0.32" bottom="0.28000000000000003" header="0.22" footer="0.16"/>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8"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公示</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微软用户</cp:lastModifiedBy>
  <cp:lastPrinted>2020-11-02T00:59:11Z</cp:lastPrinted>
  <dcterms:created xsi:type="dcterms:W3CDTF">2020-10-19T01:04:10Z</dcterms:created>
  <dcterms:modified xsi:type="dcterms:W3CDTF">2020-11-27T03:03:39Z</dcterms:modified>
</cp:coreProperties>
</file>