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05" windowWidth="20520" windowHeight="9585"/>
  </bookViews>
  <sheets>
    <sheet name="公示" sheetId="19" r:id="rId1"/>
    <sheet name="Sheet1" sheetId="20" r:id="rId2"/>
  </sheets>
  <calcPr calcId="144525"/>
</workbook>
</file>

<file path=xl/calcChain.xml><?xml version="1.0" encoding="utf-8"?>
<calcChain xmlns="http://schemas.openxmlformats.org/spreadsheetml/2006/main">
  <c r="B5" i="19" l="1"/>
  <c r="F20" i="19" l="1"/>
  <c r="F19" i="19"/>
  <c r="F18" i="19"/>
  <c r="F17" i="19"/>
  <c r="F16" i="19"/>
  <c r="F15" i="19"/>
  <c r="F14" i="19"/>
  <c r="F13" i="19"/>
  <c r="F12" i="19"/>
  <c r="F11" i="19"/>
  <c r="F10" i="19"/>
  <c r="F9" i="19"/>
  <c r="F8" i="19"/>
  <c r="F7" i="19"/>
  <c r="F6" i="19"/>
  <c r="F5" i="19"/>
  <c r="C16" i="19"/>
  <c r="C15" i="19"/>
  <c r="C12" i="19"/>
  <c r="C11" i="19"/>
  <c r="C9" i="19"/>
  <c r="B20" i="19"/>
  <c r="B19" i="19"/>
  <c r="B18" i="19"/>
  <c r="B17" i="19"/>
  <c r="B16" i="19"/>
  <c r="B15" i="19"/>
  <c r="B14" i="19"/>
  <c r="B13" i="19"/>
  <c r="B12" i="19"/>
  <c r="B11" i="19"/>
  <c r="B10" i="19"/>
  <c r="B9" i="19"/>
  <c r="B8" i="19"/>
  <c r="B7" i="19"/>
  <c r="B6" i="19"/>
  <c r="B4" i="19"/>
</calcChain>
</file>

<file path=xl/sharedStrings.xml><?xml version="1.0" encoding="utf-8"?>
<sst xmlns="http://schemas.openxmlformats.org/spreadsheetml/2006/main" count="71" uniqueCount="49">
  <si>
    <t>报考岗位</t>
  </si>
  <si>
    <t>姓名</t>
  </si>
  <si>
    <t>准考证号</t>
  </si>
  <si>
    <t>序号</t>
    <phoneticPr fontId="18" type="noConversion"/>
  </si>
  <si>
    <t>排名</t>
    <phoneticPr fontId="18" type="noConversion"/>
  </si>
  <si>
    <t>面试成绩</t>
    <phoneticPr fontId="18" type="noConversion"/>
  </si>
  <si>
    <t>总成绩</t>
    <phoneticPr fontId="18" type="noConversion"/>
  </si>
  <si>
    <t>笔试  成绩</t>
    <phoneticPr fontId="18" type="noConversion"/>
  </si>
  <si>
    <t xml:space="preserve">免 </t>
    <phoneticPr fontId="18" type="noConversion"/>
  </si>
  <si>
    <t>原工作（学习）单位</t>
    <phoneticPr fontId="18" type="noConversion"/>
  </si>
  <si>
    <t>黑龙江中医药大学</t>
  </si>
  <si>
    <t>南通大学</t>
  </si>
  <si>
    <t>南通大学杏林学院</t>
  </si>
  <si>
    <t>南京医科大学康达学院</t>
  </si>
  <si>
    <t>扬州大学</t>
  </si>
  <si>
    <t>无锡太湖学院</t>
  </si>
  <si>
    <t>报考岗位代码</t>
    <phoneticPr fontId="18" type="noConversion"/>
  </si>
  <si>
    <t>05</t>
    <phoneticPr fontId="18" type="noConversion"/>
  </si>
  <si>
    <t>22</t>
    <phoneticPr fontId="18" type="noConversion"/>
  </si>
  <si>
    <t>25</t>
    <phoneticPr fontId="18" type="noConversion"/>
  </si>
  <si>
    <t>26</t>
    <phoneticPr fontId="18" type="noConversion"/>
  </si>
  <si>
    <t>29</t>
    <phoneticPr fontId="18" type="noConversion"/>
  </si>
  <si>
    <t>32</t>
    <phoneticPr fontId="18" type="noConversion"/>
  </si>
  <si>
    <t>33</t>
    <phoneticPr fontId="18" type="noConversion"/>
  </si>
  <si>
    <t>34</t>
    <phoneticPr fontId="18" type="noConversion"/>
  </si>
  <si>
    <t>38</t>
    <phoneticPr fontId="18" type="noConversion"/>
  </si>
  <si>
    <t>40</t>
    <phoneticPr fontId="18" type="noConversion"/>
  </si>
  <si>
    <t>41</t>
    <phoneticPr fontId="18" type="noConversion"/>
  </si>
  <si>
    <t>二级医师</t>
    <phoneticPr fontId="18" type="noConversion"/>
  </si>
  <si>
    <t>二级技师</t>
    <phoneticPr fontId="18" type="noConversion"/>
  </si>
  <si>
    <t>医士</t>
    <phoneticPr fontId="18" type="noConversion"/>
  </si>
  <si>
    <t>技士</t>
    <phoneticPr fontId="18" type="noConversion"/>
  </si>
  <si>
    <t>二级护师</t>
    <phoneticPr fontId="18" type="noConversion"/>
  </si>
  <si>
    <t>拟聘用单位</t>
    <phoneticPr fontId="18" type="noConversion"/>
  </si>
  <si>
    <t>南通市海门区妇幼保健计划生育服务中心（编外人员）</t>
    <phoneticPr fontId="18" type="noConversion"/>
  </si>
  <si>
    <t>南通市海门区中医院（编外人员）</t>
    <phoneticPr fontId="18" type="noConversion"/>
  </si>
  <si>
    <t>南通市海门区人民医院（编外人员）</t>
    <phoneticPr fontId="18" type="noConversion"/>
  </si>
  <si>
    <t>南通市海门区人民医院</t>
    <phoneticPr fontId="18" type="noConversion"/>
  </si>
  <si>
    <t>南通市海门区余东镇中心卫生院</t>
    <phoneticPr fontId="18" type="noConversion"/>
  </si>
  <si>
    <t>南通市海门区海门港新区（包场镇）中心卫生院</t>
    <phoneticPr fontId="18" type="noConversion"/>
  </si>
  <si>
    <t>南通市海门区悦来镇卫生院</t>
    <phoneticPr fontId="18" type="noConversion"/>
  </si>
  <si>
    <t>南通市海门区悦来镇卫生院1人；                      南通市海门区正余镇卫生院1人；                         南通市海门区海门港新区（包场镇）卫生院1人。</t>
    <phoneticPr fontId="18" type="noConversion"/>
  </si>
  <si>
    <t>南通市海门区正余镇卫生院1人；                                 南通市海门区海门港新区（包场镇）卫生院1人。</t>
    <phoneticPr fontId="18" type="noConversion"/>
  </si>
  <si>
    <t>南通市海门区正余镇卫生院1人 ；                                    南通市海门区海门港新区（包场镇）卫生院1人。</t>
    <phoneticPr fontId="18" type="noConversion"/>
  </si>
  <si>
    <t>南通市海门区疾病预防控制中心</t>
    <phoneticPr fontId="18" type="noConversion"/>
  </si>
  <si>
    <t>2020年秋季南通市海门区医疗卫生单位公开招聘工作人员拟聘用人员名单</t>
    <phoneticPr fontId="18" type="noConversion"/>
  </si>
  <si>
    <t>附件：</t>
    <phoneticPr fontId="18" type="noConversion"/>
  </si>
  <si>
    <t>南通市海门区正余镇卫生院（编外人员）</t>
    <phoneticPr fontId="18" type="noConversion"/>
  </si>
  <si>
    <t>南通市海门区滨江街道第一社区卫生服务中心（编外人员）</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</si>
</sst>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22" x14ac:knownFonts="1">
    <font>
      <sz val="11"/>
      <color theme="1"/>
      <name val="宋体"/>
      <family val="2"/>
      <charset val="134"/>
      <scheme val="minor"/>
    </font>
    <font>
      <sz val="11"/>
      <color theme="1"/>
      <name val="宋体"/>
      <family val="2"/>
      <charset val="134"/>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sz val="9"/>
      <name val="宋体"/>
      <family val="2"/>
      <charset val="134"/>
      <scheme val="minor"/>
    </font>
    <font>
      <sz val="10"/>
      <color theme="1"/>
      <name val="宋体"/>
      <family val="2"/>
      <charset val="134"/>
      <scheme val="minor"/>
    </font>
    <font>
      <sz val="10"/>
      <color theme="1"/>
      <name val="宋体"/>
      <family val="3"/>
      <charset val="134"/>
      <scheme val="minor"/>
    </font>
    <font>
      <sz val="16"/>
      <color theme="1"/>
      <name val="方正小标宋简体"/>
      <family val="3"/>
      <charset val="134"/>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23">
    <xf numFmtId="0" fontId="0" fillId="0" borderId="0" xfId="0">
      <alignment vertical="center"/>
    </xf>
    <xf numFmtId="0" fontId="0" fillId="0" borderId="0" xfId="0" applyBorder="1">
      <alignment vertical="center"/>
    </xf>
    <xf numFmtId="49" fontId="0" fillId="0" borderId="0" xfId="0" applyNumberFormat="1">
      <alignment vertical="center"/>
    </xf>
    <xf numFmtId="176" fontId="0" fillId="0" borderId="0" xfId="0" applyNumberFormat="1">
      <alignment vertical="center"/>
    </xf>
    <xf numFmtId="0" fontId="0" fillId="33" borderId="0" xfId="0" applyFill="1">
      <alignment vertical="center"/>
    </xf>
    <xf numFmtId="0" fontId="19"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0" xfId="0" applyFont="1" applyFill="1" applyBorder="1" applyAlignment="1">
      <alignment horizontal="center" vertical="center" wrapText="1"/>
    </xf>
    <xf numFmtId="176" fontId="20" fillId="0" borderId="10" xfId="0" applyNumberFormat="1" applyFont="1" applyFill="1" applyBorder="1" applyAlignment="1">
      <alignment horizontal="center" vertical="center" wrapText="1"/>
    </xf>
    <xf numFmtId="176" fontId="20" fillId="0" borderId="10" xfId="0" applyNumberFormat="1" applyFont="1" applyBorder="1" applyAlignment="1">
      <alignment horizontal="center" vertical="center" wrapText="1"/>
    </xf>
    <xf numFmtId="0" fontId="20" fillId="33" borderId="10" xfId="0" applyFont="1" applyFill="1" applyBorder="1" applyAlignment="1">
      <alignment horizontal="center" vertical="center" wrapText="1"/>
    </xf>
    <xf numFmtId="176" fontId="20" fillId="33" borderId="10" xfId="0" applyNumberFormat="1" applyFont="1" applyFill="1" applyBorder="1" applyAlignment="1">
      <alignment horizontal="center" vertical="center" wrapText="1"/>
    </xf>
    <xf numFmtId="49" fontId="20" fillId="0" borderId="10" xfId="0" applyNumberFormat="1" applyFont="1" applyBorder="1" applyAlignment="1">
      <alignment horizontal="center" vertical="center" wrapText="1"/>
    </xf>
    <xf numFmtId="49" fontId="20" fillId="33" borderId="10" xfId="0" applyNumberFormat="1" applyFont="1" applyFill="1" applyBorder="1" applyAlignment="1">
      <alignment horizontal="center" vertical="center" wrapText="1"/>
    </xf>
    <xf numFmtId="0" fontId="20" fillId="0" borderId="10" xfId="0" applyFont="1" applyBorder="1" applyAlignment="1">
      <alignment horizontal="left" vertical="center" wrapText="1"/>
    </xf>
    <xf numFmtId="0" fontId="20" fillId="0" borderId="10" xfId="0" applyFont="1" applyFill="1" applyBorder="1" applyAlignment="1">
      <alignment horizontal="left" vertical="center" wrapText="1"/>
    </xf>
    <xf numFmtId="0" fontId="0" fillId="0" borderId="0" xfId="0" applyAlignment="1">
      <alignment horizontal="left" vertical="center"/>
    </xf>
    <xf numFmtId="0" fontId="20" fillId="33" borderId="13" xfId="0" applyFont="1" applyFill="1" applyBorder="1" applyAlignment="1">
      <alignment horizontal="left" vertical="center" wrapText="1"/>
    </xf>
    <xf numFmtId="0" fontId="20" fillId="33" borderId="14" xfId="0" applyFont="1" applyFill="1" applyBorder="1" applyAlignment="1">
      <alignment horizontal="left" vertical="center" wrapText="1"/>
    </xf>
    <xf numFmtId="0" fontId="21" fillId="0" borderId="11" xfId="0" applyFont="1" applyBorder="1" applyAlignment="1">
      <alignment horizontal="center" vertical="center"/>
    </xf>
    <xf numFmtId="0" fontId="20" fillId="0" borderId="13"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14" xfId="0" applyFont="1" applyFill="1" applyBorder="1" applyAlignment="1">
      <alignment horizontal="left" vertical="center" wrapText="1"/>
    </xf>
  </cellXfs>
  <cellStyles count="42">
    <cellStyle name="20% - 强调文字颜色 1" xfId="19" builtinId="30" customBuiltin="1"/>
    <cellStyle name="20% - 强调文字颜色 2" xfId="23" builtinId="34" customBuiltin="1"/>
    <cellStyle name="20% - 强调文字颜色 3" xfId="27" builtinId="38" customBuiltin="1"/>
    <cellStyle name="20% - 强调文字颜色 4" xfId="31" builtinId="42" customBuiltin="1"/>
    <cellStyle name="20% - 强调文字颜色 5" xfId="35" builtinId="46" customBuiltin="1"/>
    <cellStyle name="20% - 强调文字颜色 6" xfId="39" builtinId="50" customBuiltin="1"/>
    <cellStyle name="40% - 强调文字颜色 1" xfId="20" builtinId="31" customBuiltin="1"/>
    <cellStyle name="40% - 强调文字颜色 2" xfId="24" builtinId="35" customBuiltin="1"/>
    <cellStyle name="40% - 强调文字颜色 3" xfId="28" builtinId="39" customBuiltin="1"/>
    <cellStyle name="40% - 强调文字颜色 4" xfId="32" builtinId="43" customBuiltin="1"/>
    <cellStyle name="40% - 强调文字颜色 5" xfId="36" builtinId="47" customBuiltin="1"/>
    <cellStyle name="40% - 强调文字颜色 6" xfId="40" builtinId="51" customBuiltin="1"/>
    <cellStyle name="60% - 强调文字颜色 1" xfId="21" builtinId="32" customBuiltin="1"/>
    <cellStyle name="60% - 强调文字颜色 2" xfId="25" builtinId="36" customBuiltin="1"/>
    <cellStyle name="60% - 强调文字颜色 3" xfId="29" builtinId="40" customBuiltin="1"/>
    <cellStyle name="60% - 强调文字颜色 4" xfId="33" builtinId="44" customBuiltin="1"/>
    <cellStyle name="60% - 强调文字颜色 5" xfId="37" builtinId="48" customBuiltin="1"/>
    <cellStyle name="60% - 强调文字颜色 6" xfId="41" builtinId="52" customBuiltin="1"/>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差" xfId="7" builtinId="27" customBuiltin="1"/>
    <cellStyle name="常规" xfId="0" builtinId="0"/>
    <cellStyle name="好" xfId="6" builtinId="26" customBuiltin="1"/>
    <cellStyle name="汇总" xfId="17" builtinId="25" customBuiltin="1"/>
    <cellStyle name="计算" xfId="11" builtinId="22" customBuiltin="1"/>
    <cellStyle name="检查单元格" xfId="13" builtinId="23" customBuiltin="1"/>
    <cellStyle name="解释性文本" xfId="16" builtinId="53" customBuiltin="1"/>
    <cellStyle name="警告文本" xfId="14" builtinId="11" customBuiltin="1"/>
    <cellStyle name="链接单元格" xfId="12" builtinId="24" customBuiltin="1"/>
    <cellStyle name="强调文字颜色 1" xfId="18" builtinId="29" customBuiltin="1"/>
    <cellStyle name="强调文字颜色 2" xfId="22" builtinId="33" customBuiltin="1"/>
    <cellStyle name="强调文字颜色 3" xfId="26" builtinId="37" customBuiltin="1"/>
    <cellStyle name="强调文字颜色 4" xfId="30" builtinId="41" customBuiltin="1"/>
    <cellStyle name="强调文字颜色 5" xfId="34" builtinId="45" customBuiltin="1"/>
    <cellStyle name="强调文字颜色 6" xfId="38" builtinId="49" customBuiltin="1"/>
    <cellStyle name="适中" xfId="8" builtinId="28" customBuiltin="1"/>
    <cellStyle name="输出" xfId="10" builtinId="21" customBuiltin="1"/>
    <cellStyle name="输入" xfId="9" builtinId="20" customBuiltin="1"/>
    <cellStyle name="注释" xfId="15" builtinId="1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abSelected="1" workbookViewId="0">
      <selection activeCell="C5" sqref="C5"/>
    </sheetView>
  </sheetViews>
  <sheetFormatPr defaultRowHeight="13.5" x14ac:dyDescent="0.15"/>
  <cols>
    <col min="1" max="1" width="3.625" customWidth="1"/>
    <col min="2" max="2" width="6.375" customWidth="1"/>
    <col min="3" max="3" width="44.375" customWidth="1"/>
    <col min="4" max="4" width="9" customWidth="1"/>
    <col min="5" max="5" width="5.875" style="2" customWidth="1"/>
    <col min="6" max="6" width="9.75" customWidth="1"/>
    <col min="7" max="7" width="5.625" customWidth="1"/>
    <col min="8" max="8" width="7.5" style="3" customWidth="1"/>
    <col min="9" max="9" width="7.625" style="3" customWidth="1"/>
    <col min="10" max="10" width="4.5" customWidth="1"/>
    <col min="11" max="11" width="28.375" customWidth="1"/>
  </cols>
  <sheetData>
    <row r="1" spans="1:11" x14ac:dyDescent="0.15">
      <c r="A1" s="16" t="s">
        <v>46</v>
      </c>
      <c r="B1" s="16"/>
    </row>
    <row r="2" spans="1:11" ht="24" customHeight="1" x14ac:dyDescent="0.15">
      <c r="A2" s="19" t="s">
        <v>45</v>
      </c>
      <c r="B2" s="19"/>
      <c r="C2" s="19"/>
      <c r="D2" s="19"/>
      <c r="E2" s="19"/>
      <c r="F2" s="19"/>
      <c r="G2" s="19"/>
      <c r="H2" s="19"/>
      <c r="I2" s="19"/>
      <c r="J2" s="19"/>
      <c r="K2" s="19"/>
    </row>
    <row r="3" spans="1:11" ht="30" customHeight="1" x14ac:dyDescent="0.15">
      <c r="A3" s="5" t="s">
        <v>3</v>
      </c>
      <c r="B3" s="6" t="s">
        <v>1</v>
      </c>
      <c r="C3" s="6" t="s">
        <v>9</v>
      </c>
      <c r="D3" s="6" t="s">
        <v>0</v>
      </c>
      <c r="E3" s="12" t="s">
        <v>16</v>
      </c>
      <c r="F3" s="6" t="s">
        <v>2</v>
      </c>
      <c r="G3" s="7" t="s">
        <v>7</v>
      </c>
      <c r="H3" s="8" t="s">
        <v>5</v>
      </c>
      <c r="I3" s="8" t="s">
        <v>6</v>
      </c>
      <c r="J3" s="6" t="s">
        <v>4</v>
      </c>
      <c r="K3" s="6" t="s">
        <v>33</v>
      </c>
    </row>
    <row r="4" spans="1:11" ht="30" customHeight="1" x14ac:dyDescent="0.15">
      <c r="A4" s="6">
        <v>1</v>
      </c>
      <c r="B4" s="6" t="str">
        <f>"李慧玲"</f>
        <v>李慧玲</v>
      </c>
      <c r="C4" s="6" t="s">
        <v>10</v>
      </c>
      <c r="D4" s="6" t="s">
        <v>28</v>
      </c>
      <c r="E4" s="12" t="s">
        <v>17</v>
      </c>
      <c r="F4" s="6">
        <v>202005002</v>
      </c>
      <c r="G4" s="6" t="s">
        <v>8</v>
      </c>
      <c r="H4" s="9">
        <v>76.34</v>
      </c>
      <c r="I4" s="9">
        <v>76.34</v>
      </c>
      <c r="J4" s="6">
        <v>1</v>
      </c>
      <c r="K4" s="14" t="s">
        <v>37</v>
      </c>
    </row>
    <row r="5" spans="1:11" s="1" customFormat="1" ht="30" customHeight="1" x14ac:dyDescent="0.15">
      <c r="A5" s="6">
        <v>2</v>
      </c>
      <c r="B5" s="6" t="str">
        <f>"余波"</f>
        <v>余波</v>
      </c>
      <c r="C5" s="6" t="s">
        <v>11</v>
      </c>
      <c r="D5" s="6" t="s">
        <v>28</v>
      </c>
      <c r="E5" s="12" t="s">
        <v>18</v>
      </c>
      <c r="F5" s="6" t="str">
        <f>"2020220301"</f>
        <v>2020220301</v>
      </c>
      <c r="G5" s="6">
        <v>62</v>
      </c>
      <c r="H5" s="8">
        <v>69.44</v>
      </c>
      <c r="I5" s="8">
        <v>65.72</v>
      </c>
      <c r="J5" s="6">
        <v>1</v>
      </c>
      <c r="K5" s="14" t="s">
        <v>38</v>
      </c>
    </row>
    <row r="6" spans="1:11" s="1" customFormat="1" ht="35.25" customHeight="1" x14ac:dyDescent="0.15">
      <c r="A6" s="6">
        <v>3</v>
      </c>
      <c r="B6" s="6" t="str">
        <f>"沈冬宇"</f>
        <v>沈冬宇</v>
      </c>
      <c r="C6" s="6" t="s">
        <v>12</v>
      </c>
      <c r="D6" s="6" t="s">
        <v>29</v>
      </c>
      <c r="E6" s="12" t="s">
        <v>19</v>
      </c>
      <c r="F6" s="6" t="str">
        <f>"2020250201"</f>
        <v>2020250201</v>
      </c>
      <c r="G6" s="6">
        <v>90</v>
      </c>
      <c r="H6" s="9">
        <v>72.86</v>
      </c>
      <c r="I6" s="8">
        <v>81.430000000000007</v>
      </c>
      <c r="J6" s="7">
        <v>1</v>
      </c>
      <c r="K6" s="15" t="s">
        <v>39</v>
      </c>
    </row>
    <row r="7" spans="1:11" s="1" customFormat="1" ht="37.5" customHeight="1" x14ac:dyDescent="0.15">
      <c r="A7" s="6">
        <v>4</v>
      </c>
      <c r="B7" s="6" t="str">
        <f>"王玲玲"</f>
        <v>王玲玲</v>
      </c>
      <c r="C7" s="6" t="s">
        <v>34</v>
      </c>
      <c r="D7" s="6" t="s">
        <v>29</v>
      </c>
      <c r="E7" s="12" t="s">
        <v>20</v>
      </c>
      <c r="F7" s="6" t="str">
        <f>"2020260202"</f>
        <v>2020260202</v>
      </c>
      <c r="G7" s="6">
        <v>90</v>
      </c>
      <c r="H7" s="8">
        <v>68.58</v>
      </c>
      <c r="I7" s="8">
        <v>79.289999999999992</v>
      </c>
      <c r="J7" s="7">
        <v>1</v>
      </c>
      <c r="K7" s="20" t="s">
        <v>41</v>
      </c>
    </row>
    <row r="8" spans="1:11" s="1" customFormat="1" ht="30" customHeight="1" x14ac:dyDescent="0.15">
      <c r="A8" s="6">
        <v>5</v>
      </c>
      <c r="B8" s="6" t="str">
        <f>"张金燕"</f>
        <v>张金燕</v>
      </c>
      <c r="C8" s="6" t="s">
        <v>47</v>
      </c>
      <c r="D8" s="6" t="s">
        <v>29</v>
      </c>
      <c r="E8" s="12" t="s">
        <v>20</v>
      </c>
      <c r="F8" s="6" t="str">
        <f>"2020260204"</f>
        <v>2020260204</v>
      </c>
      <c r="G8" s="6">
        <v>77</v>
      </c>
      <c r="H8" s="8">
        <v>65.72</v>
      </c>
      <c r="I8" s="8">
        <v>71.36</v>
      </c>
      <c r="J8" s="7">
        <v>2</v>
      </c>
      <c r="K8" s="21"/>
    </row>
    <row r="9" spans="1:11" s="1" customFormat="1" ht="37.5" customHeight="1" x14ac:dyDescent="0.15">
      <c r="A9" s="6">
        <v>6</v>
      </c>
      <c r="B9" s="6" t="str">
        <f>"金明兰"</f>
        <v>金明兰</v>
      </c>
      <c r="C9" s="6" t="str">
        <f>"辽宁省营口开发区海星社区卫生服务中心"</f>
        <v>辽宁省营口开发区海星社区卫生服务中心</v>
      </c>
      <c r="D9" s="6" t="s">
        <v>29</v>
      </c>
      <c r="E9" s="12" t="s">
        <v>20</v>
      </c>
      <c r="F9" s="6" t="str">
        <f>"2020260203"</f>
        <v>2020260203</v>
      </c>
      <c r="G9" s="6">
        <v>62</v>
      </c>
      <c r="H9" s="8">
        <v>69.599999999999994</v>
      </c>
      <c r="I9" s="8">
        <v>65.8</v>
      </c>
      <c r="J9" s="7">
        <v>3</v>
      </c>
      <c r="K9" s="22"/>
    </row>
    <row r="10" spans="1:11" ht="30" customHeight="1" x14ac:dyDescent="0.15">
      <c r="A10" s="6">
        <v>7</v>
      </c>
      <c r="B10" s="6" t="str">
        <f>"邢萌"</f>
        <v>邢萌</v>
      </c>
      <c r="C10" s="6" t="s">
        <v>13</v>
      </c>
      <c r="D10" s="6" t="s">
        <v>29</v>
      </c>
      <c r="E10" s="12" t="s">
        <v>21</v>
      </c>
      <c r="F10" s="6" t="str">
        <f>"2020290205"</f>
        <v>2020290205</v>
      </c>
      <c r="G10" s="6">
        <v>82</v>
      </c>
      <c r="H10" s="8">
        <v>67.599999999999994</v>
      </c>
      <c r="I10" s="8">
        <v>74.8</v>
      </c>
      <c r="J10" s="7">
        <v>1</v>
      </c>
      <c r="K10" s="15" t="s">
        <v>37</v>
      </c>
    </row>
    <row r="11" spans="1:11" ht="30" customHeight="1" x14ac:dyDescent="0.15">
      <c r="A11" s="6">
        <v>8</v>
      </c>
      <c r="B11" s="6" t="str">
        <f>"沈洁羚"</f>
        <v>沈洁羚</v>
      </c>
      <c r="C11" s="6" t="str">
        <f>"启东市第三人民医院"</f>
        <v>启东市第三人民医院</v>
      </c>
      <c r="D11" s="6" t="s">
        <v>29</v>
      </c>
      <c r="E11" s="12" t="s">
        <v>22</v>
      </c>
      <c r="F11" s="6" t="str">
        <f>"2020320112"</f>
        <v>2020320112</v>
      </c>
      <c r="G11" s="6">
        <v>90</v>
      </c>
      <c r="H11" s="8">
        <v>68.959999999999994</v>
      </c>
      <c r="I11" s="8">
        <v>79.47999999999999</v>
      </c>
      <c r="J11" s="7">
        <v>1</v>
      </c>
      <c r="K11" s="20" t="s">
        <v>44</v>
      </c>
    </row>
    <row r="12" spans="1:11" ht="30" customHeight="1" x14ac:dyDescent="0.15">
      <c r="A12" s="6">
        <v>9</v>
      </c>
      <c r="B12" s="6" t="str">
        <f>"陈佳新"</f>
        <v>陈佳新</v>
      </c>
      <c r="C12" s="6" t="str">
        <f>"江苏盛泽医院"</f>
        <v>江苏盛泽医院</v>
      </c>
      <c r="D12" s="6" t="s">
        <v>29</v>
      </c>
      <c r="E12" s="12" t="s">
        <v>22</v>
      </c>
      <c r="F12" s="6" t="str">
        <f>"2020320108"</f>
        <v>2020320108</v>
      </c>
      <c r="G12" s="6">
        <v>86</v>
      </c>
      <c r="H12" s="8">
        <v>71.239999999999995</v>
      </c>
      <c r="I12" s="8">
        <v>78.62</v>
      </c>
      <c r="J12" s="7">
        <v>2</v>
      </c>
      <c r="K12" s="22"/>
    </row>
    <row r="13" spans="1:11" ht="30" customHeight="1" x14ac:dyDescent="0.15">
      <c r="A13" s="6">
        <v>10</v>
      </c>
      <c r="B13" s="6" t="str">
        <f>"张萌"</f>
        <v>张萌</v>
      </c>
      <c r="C13" s="6" t="s">
        <v>12</v>
      </c>
      <c r="D13" s="6" t="s">
        <v>29</v>
      </c>
      <c r="E13" s="12" t="s">
        <v>23</v>
      </c>
      <c r="F13" s="6" t="str">
        <f>"2020330121"</f>
        <v>2020330121</v>
      </c>
      <c r="G13" s="6">
        <v>87</v>
      </c>
      <c r="H13" s="8">
        <v>69.2</v>
      </c>
      <c r="I13" s="8">
        <v>78.099999999999994</v>
      </c>
      <c r="J13" s="7">
        <v>1</v>
      </c>
      <c r="K13" s="20" t="s">
        <v>44</v>
      </c>
    </row>
    <row r="14" spans="1:11" ht="30" customHeight="1" x14ac:dyDescent="0.15">
      <c r="A14" s="6">
        <v>11</v>
      </c>
      <c r="B14" s="6" t="str">
        <f>"顾雅娟"</f>
        <v>顾雅娟</v>
      </c>
      <c r="C14" s="6" t="s">
        <v>14</v>
      </c>
      <c r="D14" s="6" t="s">
        <v>29</v>
      </c>
      <c r="E14" s="12" t="s">
        <v>23</v>
      </c>
      <c r="F14" s="6" t="str">
        <f>"2020330120"</f>
        <v>2020330120</v>
      </c>
      <c r="G14" s="6">
        <v>81</v>
      </c>
      <c r="H14" s="8">
        <v>72.540000000000006</v>
      </c>
      <c r="I14" s="8">
        <v>76.77000000000001</v>
      </c>
      <c r="J14" s="7">
        <v>2</v>
      </c>
      <c r="K14" s="22"/>
    </row>
    <row r="15" spans="1:11" ht="36" customHeight="1" x14ac:dyDescent="0.15">
      <c r="A15" s="6">
        <v>12</v>
      </c>
      <c r="B15" s="6" t="str">
        <f>"王琛"</f>
        <v>王琛</v>
      </c>
      <c r="C15" s="6" t="str">
        <f>"南通市新开街道社区卫生服务中心"</f>
        <v>南通市新开街道社区卫生服务中心</v>
      </c>
      <c r="D15" s="6" t="s">
        <v>28</v>
      </c>
      <c r="E15" s="12" t="s">
        <v>24</v>
      </c>
      <c r="F15" s="6" t="str">
        <f>"2020340221"</f>
        <v>2020340221</v>
      </c>
      <c r="G15" s="6">
        <v>73</v>
      </c>
      <c r="H15" s="8">
        <v>74.88</v>
      </c>
      <c r="I15" s="8">
        <v>73.94</v>
      </c>
      <c r="J15" s="7">
        <v>1</v>
      </c>
      <c r="K15" s="15" t="s">
        <v>44</v>
      </c>
    </row>
    <row r="16" spans="1:11" ht="30" customHeight="1" x14ac:dyDescent="0.15">
      <c r="A16" s="6">
        <v>13</v>
      </c>
      <c r="B16" s="6" t="str">
        <f>"张开"</f>
        <v>张开</v>
      </c>
      <c r="C16" s="6" t="str">
        <f>"赣榆区班庄中心卫生院"</f>
        <v>赣榆区班庄中心卫生院</v>
      </c>
      <c r="D16" s="6" t="s">
        <v>30</v>
      </c>
      <c r="E16" s="12" t="s">
        <v>25</v>
      </c>
      <c r="F16" s="6" t="str">
        <f>"2020380305"</f>
        <v>2020380305</v>
      </c>
      <c r="G16" s="6">
        <v>83</v>
      </c>
      <c r="H16" s="8">
        <v>67.94</v>
      </c>
      <c r="I16" s="8">
        <v>75.47</v>
      </c>
      <c r="J16" s="7">
        <v>1</v>
      </c>
      <c r="K16" s="20" t="s">
        <v>42</v>
      </c>
    </row>
    <row r="17" spans="1:11" ht="36.75" customHeight="1" x14ac:dyDescent="0.15">
      <c r="A17" s="6">
        <v>14</v>
      </c>
      <c r="B17" s="6" t="str">
        <f>"张煜鹏"</f>
        <v>张煜鹏</v>
      </c>
      <c r="C17" s="6" t="s">
        <v>48</v>
      </c>
      <c r="D17" s="6" t="s">
        <v>30</v>
      </c>
      <c r="E17" s="12" t="s">
        <v>25</v>
      </c>
      <c r="F17" s="6" t="str">
        <f>"2020380308"</f>
        <v>2020380308</v>
      </c>
      <c r="G17" s="6">
        <v>67</v>
      </c>
      <c r="H17" s="8">
        <v>70.22</v>
      </c>
      <c r="I17" s="8">
        <v>68.61</v>
      </c>
      <c r="J17" s="7">
        <v>2</v>
      </c>
      <c r="K17" s="22"/>
    </row>
    <row r="18" spans="1:11" s="4" customFormat="1" ht="30" customHeight="1" x14ac:dyDescent="0.15">
      <c r="A18" s="6">
        <v>15</v>
      </c>
      <c r="B18" s="10" t="str">
        <f>"张家熙"</f>
        <v>张家熙</v>
      </c>
      <c r="C18" s="10" t="s">
        <v>35</v>
      </c>
      <c r="D18" s="10" t="s">
        <v>31</v>
      </c>
      <c r="E18" s="13" t="s">
        <v>26</v>
      </c>
      <c r="F18" s="10" t="str">
        <f>"2020400208"</f>
        <v>2020400208</v>
      </c>
      <c r="G18" s="10">
        <v>81</v>
      </c>
      <c r="H18" s="11">
        <v>67.459999999999994</v>
      </c>
      <c r="I18" s="8">
        <v>74.22999999999999</v>
      </c>
      <c r="J18" s="10">
        <v>1</v>
      </c>
      <c r="K18" s="17" t="s">
        <v>43</v>
      </c>
    </row>
    <row r="19" spans="1:11" ht="30" customHeight="1" x14ac:dyDescent="0.15">
      <c r="A19" s="6">
        <v>16</v>
      </c>
      <c r="B19" s="6" t="str">
        <f>"徐浴婷"</f>
        <v>徐浴婷</v>
      </c>
      <c r="C19" s="6" t="s">
        <v>36</v>
      </c>
      <c r="D19" s="6" t="s">
        <v>31</v>
      </c>
      <c r="E19" s="12" t="s">
        <v>26</v>
      </c>
      <c r="F19" s="6" t="str">
        <f>"2020400213"</f>
        <v>2020400213</v>
      </c>
      <c r="G19" s="6">
        <v>76</v>
      </c>
      <c r="H19" s="8">
        <v>66.62</v>
      </c>
      <c r="I19" s="8">
        <v>71.31</v>
      </c>
      <c r="J19" s="7">
        <v>2</v>
      </c>
      <c r="K19" s="18"/>
    </row>
    <row r="20" spans="1:11" ht="30" customHeight="1" x14ac:dyDescent="0.15">
      <c r="A20" s="6">
        <v>17</v>
      </c>
      <c r="B20" s="6" t="str">
        <f>"陈佳丽"</f>
        <v>陈佳丽</v>
      </c>
      <c r="C20" s="6" t="s">
        <v>15</v>
      </c>
      <c r="D20" s="6" t="s">
        <v>32</v>
      </c>
      <c r="E20" s="12" t="s">
        <v>27</v>
      </c>
      <c r="F20" s="6" t="str">
        <f>"2020410128"</f>
        <v>2020410128</v>
      </c>
      <c r="G20" s="6">
        <v>80</v>
      </c>
      <c r="H20" s="8">
        <v>68.52</v>
      </c>
      <c r="I20" s="8">
        <v>74.259999999999991</v>
      </c>
      <c r="J20" s="7">
        <v>1</v>
      </c>
      <c r="K20" s="15" t="s">
        <v>40</v>
      </c>
    </row>
  </sheetData>
  <mergeCells count="7">
    <mergeCell ref="A1:B1"/>
    <mergeCell ref="K18:K19"/>
    <mergeCell ref="A2:K2"/>
    <mergeCell ref="K7:K9"/>
    <mergeCell ref="K11:K12"/>
    <mergeCell ref="K13:K14"/>
    <mergeCell ref="K16:K17"/>
  </mergeCells>
  <phoneticPr fontId="18" type="noConversion"/>
  <pageMargins left="0.21" right="0.18" top="0.32" bottom="0.28000000000000003" header="0.22" footer="0.16"/>
  <pageSetup paperSize="9" scale="7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8"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公示</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微软用户</cp:lastModifiedBy>
  <cp:lastPrinted>2020-11-02T00:59:11Z</cp:lastPrinted>
  <dcterms:created xsi:type="dcterms:W3CDTF">2020-10-19T01:04:10Z</dcterms:created>
  <dcterms:modified xsi:type="dcterms:W3CDTF">2020-11-27T03:03:39Z</dcterms:modified>
</cp:coreProperties>
</file>